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79.47\кафедры\Саламат\Книги на сайт\"/>
    </mc:Choice>
  </mc:AlternateContent>
  <xr:revisionPtr revIDLastSave="0" documentId="8_{1E24E3D3-2DB3-4F2A-9564-6208D5A13E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Свод" sheetId="1" r:id="rId1"/>
    <sheet name="Общедисциплины" sheetId="2" r:id="rId2"/>
    <sheet name="Общеюридические" sheetId="3" r:id="rId3"/>
    <sheet name="Уголовное право" sheetId="4" r:id="rId4"/>
    <sheet name="Уголовный процесс" sheetId="5" r:id="rId5"/>
    <sheet name="Админ. право ОВД" sheetId="6" r:id="rId6"/>
    <sheet name="Безопасность транспорта" sheetId="7" r:id="rId7"/>
    <sheet name="Психологическая подгот." sheetId="8" r:id="rId8"/>
    <sheet name="Тактико-спец. подгот." sheetId="9" r:id="rId9"/>
    <sheet name="Физическая подгот.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  <c r="L6" i="1"/>
  <c r="K6" i="1"/>
  <c r="J6" i="1"/>
  <c r="I6" i="1"/>
  <c r="H6" i="1"/>
  <c r="G6" i="1"/>
  <c r="F6" i="1"/>
  <c r="E6" i="1"/>
  <c r="D6" i="1"/>
  <c r="C6" i="1"/>
  <c r="B6" i="1"/>
  <c r="L5" i="1"/>
  <c r="K5" i="1"/>
  <c r="J5" i="1"/>
  <c r="I5" i="1"/>
  <c r="H5" i="1"/>
  <c r="G5" i="1"/>
  <c r="F5" i="1"/>
  <c r="E5" i="1"/>
  <c r="D5" i="1"/>
  <c r="C5" i="1"/>
  <c r="B5" i="1"/>
  <c r="L4" i="1"/>
  <c r="K4" i="1"/>
  <c r="J4" i="1"/>
  <c r="I4" i="1"/>
  <c r="H4" i="1"/>
  <c r="G4" i="1"/>
  <c r="F4" i="1"/>
  <c r="E4" i="1"/>
  <c r="D4" i="1"/>
  <c r="C4" i="1"/>
  <c r="B4" i="1"/>
  <c r="L3" i="1"/>
  <c r="K3" i="1"/>
  <c r="J3" i="1"/>
  <c r="I3" i="1"/>
  <c r="H3" i="1"/>
  <c r="G3" i="1"/>
  <c r="F3" i="1"/>
  <c r="E3" i="1"/>
  <c r="D3" i="1"/>
  <c r="C3" i="1"/>
  <c r="B3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<sst xmlns="http://schemas.openxmlformats.org/spreadsheetml/2006/main" count="107" uniqueCount="59">
  <si>
    <t>Кафедра</t>
  </si>
  <si>
    <t>Всего книг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</si>
  <si>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</si>
  <si>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</si>
  <si>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</si>
  <si>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</si>
  <si>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</si>
  <si>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</si>
  <si>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</si>
  <si>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</si>
  <si>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</si>
  <si>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</si>
  <si>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Кафедра общеобразовательных дисциплин</t>
  </si>
  <si>
    <t>Кафедра общеюридических дисциплин</t>
  </si>
  <si>
    <t>Кафедра уголовного права и криминологии</t>
  </si>
  <si>
    <t>Кафедра уголовного процесса и криминалистики</t>
  </si>
  <si>
    <t>Кафедра административного права и административной деятельности ОВД</t>
  </si>
  <si>
    <t>Кафедра организации безопасности на объектах транспорта</t>
  </si>
  <si>
    <t>Кафедра профессионально-психологической подготовки</t>
  </si>
  <si>
    <t>Кафедра тактико-специальной подготовки</t>
  </si>
  <si>
    <t>Кафедра физической подготовки</t>
  </si>
  <si>
    <t>Дисциплина</t>
  </si>
  <si>
    <t>Название книги</t>
  </si>
  <si>
    <t>Ссылка</t>
  </si>
  <si>
    <t>Автор</t>
  </si>
  <si>
    <t>Год издания</t>
  </si>
  <si>
    <t>Количество</t>
  </si>
  <si>
    <t>ҒЫЛЫМ ТАРИХЫ және ФИЛОСОФИЯСЫ</t>
  </si>
  <si>
    <t>ИСТОРИЯ И ФИЛОСОФИЯ НАУКИ</t>
  </si>
  <si>
    <t>https://auimvd.edu.kz/wp-content/uploads/2025/02/istoriya-filosofiya.pdf</t>
  </si>
  <si>
    <t>Н. В. Бряник, О. Н. Томюк.</t>
  </si>
  <si>
    <t>https://auimvd.edu.kz/wp-content/uploads/2025/02/istoriya-filosofii-hasanov.pdf</t>
  </si>
  <si>
    <t>М.Ш.Хасанов, В.Ф.Петрова</t>
  </si>
  <si>
    <t>История и философия науки</t>
  </si>
  <si>
    <t>Ғылым тарихы мен философиясы: Оқулық</t>
  </si>
  <si>
    <t>https://auimvd.edu.kz/wp-content/uploads/2025/02/ғylym-tarihy-zhәne-filosofiyasy.pdf</t>
  </si>
  <si>
    <t>Алтаев Ж.А., Ғабитов Т.Х.</t>
  </si>
  <si>
    <t>Ғылыми зерттеу әдіснамасы</t>
  </si>
  <si>
    <t>Методология научного исследования</t>
  </si>
  <si>
    <t>Н.В. Липчиу, К.И. Липчиу</t>
  </si>
  <si>
    <t>https://auimvd.edu.kz/wp-content/uploads/2025/02/metodologiya-nauchnogo-issledovaniya.pdf</t>
  </si>
  <si>
    <t>АКАДЕМИЧЕСКОЕ ПИСЬМО:
ПРИНЦИПЫ СТРУКТУРИРОВАНИЯ И
НАПИСАНИЯ НАУЧНОГО ТЕКСТА
методическое пособие</t>
  </si>
  <si>
    <t>А.Г. Ибраева, Т.В. Ипполитова.</t>
  </si>
  <si>
    <t>https://auimvd.edu.kz/wp-content/uploads/2025/02/ibraeva_akademicheskoe_pismo__printsipy.pdf</t>
  </si>
  <si>
    <t>Әлеуметтану - Социология</t>
  </si>
  <si>
    <t>Әлеуметтану негіздері. Оқу құралы</t>
  </si>
  <si>
    <t>https://auimvd.edu.kz/wp-content/uploads/2025/02/әleumettanu-negizderi.pdf</t>
  </si>
  <si>
    <t>А.И. Икенов, А.Д. Жүсіпова</t>
  </si>
  <si>
    <t>https://auimvd.edu.kz/wp-content/uploads/2025/02/әleumettanu.pdf</t>
  </si>
  <si>
    <t>Бринкерхоф Д, Уейтс P., Ортега С.</t>
  </si>
  <si>
    <t>Әлеуметтану негіздері, 9-басмлым. ESSENTIALS OF
SOCIOLOGY</t>
  </si>
  <si>
    <t>Жоғары мектеп педагагикасы</t>
  </si>
  <si>
    <t>Педагогика высшей школы: учебное пособие.</t>
  </si>
  <si>
    <t>https://auimvd.edu.kz/wp-content/uploads/2025/02/pedagogika-vsh-posobie.pdf</t>
  </si>
  <si>
    <t>Белых А.С.</t>
  </si>
  <si>
    <t xml:space="preserve">Кәсіби бағытталған шел тілі </t>
  </si>
  <si>
    <t>English_vocabulary_in_use_elementary_cambridge_-_third_edition</t>
  </si>
  <si>
    <t>https://auimvd.edu.kz/wp-content/uploads/2025/02/1_english_vocabulary_in_use_elementary_cambridge_-_third_edition.pdf</t>
  </si>
  <si>
    <t>Michael McCarthy, Felicity ODell.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</si>
</sst>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1" applyAlignment="1" applyProtection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1" fillId="0" borderId="1" xfId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1" applyBorder="1" applyAlignment="1" applyProtection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imvd.edu.kz/wp-content/uploads/2025/02/pedagogika-vsh-posobie.pdf" TargetMode="External"/><Relationship Id="rId3" Type="http://schemas.openxmlformats.org/officeDocument/2006/relationships/hyperlink" Target="https://auimvd.edu.kz/wp-content/uploads/2025/02/&#1171;ylym-tarihy-zh&#1241;ne-filosofiyasy.pdf" TargetMode="External"/><Relationship Id="rId7" Type="http://schemas.openxmlformats.org/officeDocument/2006/relationships/hyperlink" Target="https://auimvd.edu.kz/wp-content/uploads/2025/02/&#1241;leumettanu.pdf" TargetMode="External"/><Relationship Id="rId2" Type="http://schemas.openxmlformats.org/officeDocument/2006/relationships/hyperlink" Target="https://auimvd.edu.kz/wp-content/uploads/2025/02/istoriya-filosofii-hasanov.pdf" TargetMode="External"/><Relationship Id="rId1" Type="http://schemas.openxmlformats.org/officeDocument/2006/relationships/hyperlink" Target="https://auimvd.edu.kz/wp-content/uploads/2025/02/istoriya-filosofiya.pdf" TargetMode="External"/><Relationship Id="rId6" Type="http://schemas.openxmlformats.org/officeDocument/2006/relationships/hyperlink" Target="https://auimvd.edu.kz/wp-content/uploads/2025/02/&#1241;leumettanu-negizderi.pdf" TargetMode="External"/><Relationship Id="rId5" Type="http://schemas.openxmlformats.org/officeDocument/2006/relationships/hyperlink" Target="https://auimvd.edu.kz/wp-content/uploads/2025/02/ibraeva_akademicheskoe_pismo__printsipy.pdf" TargetMode="External"/><Relationship Id="rId4" Type="http://schemas.openxmlformats.org/officeDocument/2006/relationships/hyperlink" Target="https://auimvd.edu.kz/wp-content/uploads/2025/02/metodologiya-nauchnogo-issledovaniya.pdf" TargetMode="External"/><Relationship Id="rId9" Type="http://schemas.openxmlformats.org/officeDocument/2006/relationships/hyperlink" Target="https://auimvd.edu.kz/wp-content/uploads/2025/02/1_english_vocabulary_in_use_elementary_cambridge_-_third_edi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A2" sqref="A2"/>
    </sheetView>
  </sheetViews>
  <sheetFormatPr defaultRowHeight="15" x14ac:dyDescent="0.25"/>
  <cols>
    <col min="1" max="1" width="75.85546875" customWidth="1"/>
    <col min="2" max="2" width="14.5703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>
        <f>SUM(Общедисциплины!F2:F100)</f>
        <v>9</v>
      </c>
      <c r="C2">
        <f>SUMIF(Общедисциплины!E2:E100, 2016, Общедисциплины!F2:F100)</f>
        <v>0</v>
      </c>
      <c r="D2">
        <f>SUMIF(Общедисциплины!E2:E100, 2017, Общедисциплины!F2:F100)</f>
        <v>1</v>
      </c>
      <c r="E2">
        <f>SUMIF(Общедисциплины!E2:E100, 2018, Общедисциплины!F2:F100)</f>
        <v>1</v>
      </c>
      <c r="F2">
        <f>SUMIF(Общедисциплины!E2:E100, 2019, Общедисциплины!F2:F100)</f>
        <v>0</v>
      </c>
      <c r="G2">
        <f>SUMIF(Общедисциплины!E2:E100, 2020, Общедисциплины!F2:F100)</f>
        <v>0</v>
      </c>
      <c r="H2">
        <f>SUMIF(Общедисциплины!E2:E100, 2021, Общедисциплины!F2:F100)</f>
        <v>0</v>
      </c>
      <c r="I2">
        <f>SUMIF(Общедисциплины!E2:E100, 2022, Общедисциплины!F2:F100)</f>
        <v>0</v>
      </c>
      <c r="J2">
        <f>SUMIF(Общедисциплины!E2:E100, 2023, Общедисциплины!F2:F100)</f>
        <v>0</v>
      </c>
      <c r="K2">
        <f>SUMIF(Общедисциплины!E2:E100, 2024, Общедисциплины!F2:F100)</f>
        <v>0</v>
      </c>
      <c r="L2">
        <f>SUMIF(Общедисциплины!E2:E100, 2025, Общедисциплины!F2:F100)</f>
        <v>0</v>
      </c>
    </row>
    <row r="3" spans="1:12" x14ac:dyDescent="0.25">
      <c r="A3" s="1" t="s">
        <v>13</v>
      </c>
      <c r="B3">
        <f>SUM(Общеюридические!F2:F100)</f>
        <v>0</v>
      </c>
      <c r="C3">
        <f>SUMIF(Общеюридические!E2:E100, 2016, Общеюридические!F2:F100)</f>
        <v>0</v>
      </c>
      <c r="D3">
        <f>SUMIF(Общеюридические!E2:E100, 2017, Общеюридические!F2:F100)</f>
        <v>0</v>
      </c>
      <c r="E3">
        <f>SUMIF(Общеюридические!E2:E100, 2018, Общеюридические!F2:F100)</f>
        <v>0</v>
      </c>
      <c r="F3">
        <f>SUMIF(Общеюридические!E2:E100, 2019, Общеюридические!F2:F100)</f>
        <v>0</v>
      </c>
      <c r="G3">
        <f>SUMIF(Общеюридические!E2:E100, 2020, Общеюридические!F2:F100)</f>
        <v>0</v>
      </c>
      <c r="H3">
        <f>SUMIF(Общеюридические!E2:E100, 2021, Общеюридические!F2:F100)</f>
        <v>0</v>
      </c>
      <c r="I3">
        <f>SUMIF(Общеюридические!E2:E100, 2022, Общеюридические!F2:F100)</f>
        <v>0</v>
      </c>
      <c r="J3">
        <f>SUMIF(Общеюридические!E2:E100, 2023, Общеюридические!F2:F100)</f>
        <v>0</v>
      </c>
      <c r="K3">
        <f>SUMIF(Общеюридические!E2:E100, 2024, Общеюридические!F2:F100)</f>
        <v>0</v>
      </c>
      <c r="L3">
        <f>SUMIF(Общеюридические!E2:E100, 2025, Общеюридические!F2:F100)</f>
        <v>0</v>
      </c>
    </row>
    <row r="4" spans="1:12" x14ac:dyDescent="0.25">
      <c r="A4" s="1" t="s">
        <v>14</v>
      </c>
      <c r="B4">
        <f>SUM('Уголовное право'!F2:F100)</f>
        <v>0</v>
      </c>
      <c r="C4">
        <f>SUMIF('Уголовное право'!E2:E100, 2016, 'Уголовное право'!F2:F100)</f>
        <v>0</v>
      </c>
      <c r="D4">
        <f>SUMIF('Уголовное право'!E2:E100, 2017, 'Уголовное право'!F2:F100)</f>
        <v>0</v>
      </c>
      <c r="E4">
        <f>SUMIF('Уголовное право'!E2:E100, 2018, 'Уголовное право'!F2:F100)</f>
        <v>0</v>
      </c>
      <c r="F4">
        <f>SUMIF('Уголовное право'!E2:E100, 2019, 'Уголовное право'!F2:F100)</f>
        <v>0</v>
      </c>
      <c r="G4">
        <f>SUMIF('Уголовное право'!E2:E100, 2020, 'Уголовное право'!F2:F100)</f>
        <v>0</v>
      </c>
      <c r="H4">
        <f>SUMIF('Уголовное право'!E2:E100, 2021, 'Уголовное право'!F2:F100)</f>
        <v>0</v>
      </c>
      <c r="I4">
        <f>SUMIF('Уголовное право'!E2:E100, 2022, 'Уголовное право'!F2:F100)</f>
        <v>0</v>
      </c>
      <c r="J4">
        <f>SUMIF('Уголовное право'!E2:E100, 2023, 'Уголовное право'!F2:F100)</f>
        <v>0</v>
      </c>
      <c r="K4">
        <f>SUMIF('Уголовное право'!E2:E100, 2024, 'Уголовное право'!F2:F100)</f>
        <v>0</v>
      </c>
      <c r="L4">
        <f>SUMIF('Уголовное право'!E2:E100, 2025, 'Уголовное право'!F2:F100)</f>
        <v>0</v>
      </c>
    </row>
    <row r="5" spans="1:12" x14ac:dyDescent="0.25">
      <c r="A5" s="1" t="s">
        <v>15</v>
      </c>
      <c r="B5">
        <f>SUM('Уголовный процесс'!F2:F100)</f>
        <v>0</v>
      </c>
      <c r="C5">
        <f>SUMIF('Уголовный процесс'!E2:E100, 2016, 'Уголовный процесс'!F2:F100)</f>
        <v>0</v>
      </c>
      <c r="D5">
        <f>SUMIF('Уголовный процесс'!E2:E100, 2017, 'Уголовный процесс'!F2:F100)</f>
        <v>0</v>
      </c>
      <c r="E5">
        <f>SUMIF('Уголовный процесс'!E2:E100, 2018, 'Уголовный процесс'!F2:F100)</f>
        <v>0</v>
      </c>
      <c r="F5">
        <f>SUMIF('Уголовный процесс'!E2:E100, 2019, 'Уголовный процесс'!F2:F100)</f>
        <v>0</v>
      </c>
      <c r="G5">
        <f>SUMIF('Уголовный процесс'!E2:E100, 2020, 'Уголовный процесс'!F2:F100)</f>
        <v>0</v>
      </c>
      <c r="H5">
        <f>SUMIF('Уголовный процесс'!E2:E100, 2021, 'Уголовный процесс'!F2:F100)</f>
        <v>0</v>
      </c>
      <c r="I5">
        <f>SUMIF('Уголовный процесс'!E2:E100, 2022, 'Уголовный процесс'!F2:F100)</f>
        <v>0</v>
      </c>
      <c r="J5">
        <f>SUMIF('Уголовный процесс'!E2:E100, 2023, 'Уголовный процесс'!F2:F100)</f>
        <v>0</v>
      </c>
      <c r="K5">
        <f>SUMIF('Уголовный процесс'!E2:E100, 2024, 'Уголовный процесс'!F2:F100)</f>
        <v>0</v>
      </c>
      <c r="L5">
        <f>SUMIF('Уголовный процесс'!E2:E100, 2025, 'Уголовный процесс'!F2:F100)</f>
        <v>0</v>
      </c>
    </row>
    <row r="6" spans="1:12" x14ac:dyDescent="0.25">
      <c r="A6" s="1" t="s">
        <v>16</v>
      </c>
      <c r="B6">
        <f>SUM('Админ. право ОВД'!F2:F100)</f>
        <v>0</v>
      </c>
      <c r="C6">
        <f>SUMIF('Админ. право ОВД'!E2:E100, 2016, 'Админ. право ОВД'!F2:F100)</f>
        <v>0</v>
      </c>
      <c r="D6">
        <f>SUMIF('Админ. право ОВД'!E2:E100, 2017, 'Админ. право ОВД'!F2:F100)</f>
        <v>0</v>
      </c>
      <c r="E6">
        <f>SUMIF('Админ. право ОВД'!E2:E100, 2018, 'Админ. право ОВД'!F2:F100)</f>
        <v>0</v>
      </c>
      <c r="F6">
        <f>SUMIF('Админ. право ОВД'!E2:E100, 2019, 'Админ. право ОВД'!F2:F100)</f>
        <v>0</v>
      </c>
      <c r="G6">
        <f>SUMIF('Админ. право ОВД'!E2:E100, 2020, 'Админ. право ОВД'!F2:F100)</f>
        <v>0</v>
      </c>
      <c r="H6">
        <f>SUMIF('Админ. право ОВД'!E2:E100, 2021, 'Админ. право ОВД'!F2:F100)</f>
        <v>0</v>
      </c>
      <c r="I6">
        <f>SUMIF('Админ. право ОВД'!E2:E100, 2022, 'Админ. право ОВД'!F2:F100)</f>
        <v>0</v>
      </c>
      <c r="J6">
        <f>SUMIF('Админ. право ОВД'!E2:E100, 2023, 'Админ. право ОВД'!F2:F100)</f>
        <v>0</v>
      </c>
      <c r="K6">
        <f>SUMIF('Админ. право ОВД'!E2:E100, 2024, 'Админ. право ОВД'!F2:F100)</f>
        <v>0</v>
      </c>
      <c r="L6">
        <f>SUMIF('Админ. право ОВД'!E2:E100, 2025, 'Админ. право ОВД'!F2:F100)</f>
        <v>0</v>
      </c>
    </row>
    <row r="7" spans="1:12" x14ac:dyDescent="0.25">
      <c r="A7" s="1" t="s">
        <v>17</v>
      </c>
      <c r="B7">
        <f>SUM('Безопасность транспорта'!F2:F100)</f>
        <v>0</v>
      </c>
      <c r="C7">
        <f>SUMIF('Безопасность транспорта'!E2:E100, 2016, 'Безопасность транспорта'!F2:F100)</f>
        <v>0</v>
      </c>
      <c r="D7">
        <f>SUMIF('Безопасность транспорта'!E2:E100, 2017, 'Безопасность транспорта'!F2:F100)</f>
        <v>0</v>
      </c>
      <c r="E7">
        <f>SUMIF('Безопасность транспорта'!E2:E100, 2018, 'Безопасность транспорта'!F2:F100)</f>
        <v>0</v>
      </c>
      <c r="F7">
        <f>SUMIF('Безопасность транспорта'!E2:E100, 2019, 'Безопасность транспорта'!F2:F100)</f>
        <v>0</v>
      </c>
      <c r="G7">
        <f>SUMIF('Безопасность транспорта'!E2:E100, 2020, 'Безопасность транспорта'!F2:F100)</f>
        <v>0</v>
      </c>
      <c r="H7">
        <f>SUMIF('Безопасность транспорта'!E2:E100, 2021, 'Безопасность транспорта'!F2:F100)</f>
        <v>0</v>
      </c>
      <c r="I7">
        <f>SUMIF('Безопасность транспорта'!E2:E100, 2022, 'Безопасность транспорта'!F2:F100)</f>
        <v>0</v>
      </c>
      <c r="J7">
        <f>SUMIF('Безопасность транспорта'!E2:E100, 2023, 'Безопасность транспорта'!F2:F100)</f>
        <v>0</v>
      </c>
      <c r="K7">
        <f>SUMIF('Безопасность транспорта'!E2:E100, 2024, 'Безопасность транспорта'!F2:F100)</f>
        <v>0</v>
      </c>
      <c r="L7">
        <f>SUMIF('Безопасность транспорта'!E2:E100, 2025, 'Безопасность транспорта'!F2:F100)</f>
        <v>0</v>
      </c>
    </row>
    <row r="8" spans="1:12" x14ac:dyDescent="0.25">
      <c r="A8" s="1" t="s">
        <v>18</v>
      </c>
      <c r="B8">
        <f>SUM('Психологическая подгот.'!F2:F100)</f>
        <v>0</v>
      </c>
      <c r="C8">
        <f>SUMIF('Психологическая подгот.'!E2:E100, 2016, 'Психологическая подгот.'!F2:F100)</f>
        <v>0</v>
      </c>
      <c r="D8">
        <f>SUMIF('Психологическая подгот.'!E2:E100, 2017, 'Психологическая подгот.'!F2:F100)</f>
        <v>0</v>
      </c>
      <c r="E8">
        <f>SUMIF('Психологическая подгот.'!E2:E100, 2018, 'Психологическая подгот.'!F2:F100)</f>
        <v>0</v>
      </c>
      <c r="F8">
        <f>SUMIF('Психологическая подгот.'!E2:E100, 2019, 'Психологическая подгот.'!F2:F100)</f>
        <v>0</v>
      </c>
      <c r="G8">
        <f>SUMIF('Психологическая подгот.'!E2:E100, 2020, 'Психологическая подгот.'!F2:F100)</f>
        <v>0</v>
      </c>
      <c r="H8">
        <f>SUMIF('Психологическая подгот.'!E2:E100, 2021, 'Психологическая подгот.'!F2:F100)</f>
        <v>0</v>
      </c>
      <c r="I8">
        <f>SUMIF('Психологическая подгот.'!E2:E100, 2022, 'Психологическая подгот.'!F2:F100)</f>
        <v>0</v>
      </c>
      <c r="J8">
        <f>SUMIF('Психологическая подгот.'!E2:E100, 2023, 'Психологическая подгот.'!F2:F100)</f>
        <v>0</v>
      </c>
      <c r="K8">
        <f>SUMIF('Психологическая подгот.'!E2:E100, 2024, 'Психологическая подгот.'!F2:F100)</f>
        <v>0</v>
      </c>
      <c r="L8">
        <f>SUMIF('Психологическая подгот.'!E2:E100, 2025, 'Психологическая подгот.'!F2:F100)</f>
        <v>0</v>
      </c>
    </row>
    <row r="9" spans="1:12" x14ac:dyDescent="0.25">
      <c r="A9" s="1" t="s">
        <v>19</v>
      </c>
      <c r="B9">
        <f>SUM('Тактико-спец. подгот.'!F2:F100)</f>
        <v>0</v>
      </c>
      <c r="C9">
        <f>SUMIF('Тактико-спец. подгот.'!E2:E100, 2016, 'Тактико-спец. подгот.'!F2:F100)</f>
        <v>0</v>
      </c>
      <c r="D9">
        <f>SUMIF('Тактико-спец. подгот.'!E2:E100, 2017, 'Тактико-спец. подгот.'!F2:F100)</f>
        <v>0</v>
      </c>
      <c r="E9">
        <f>SUMIF('Тактико-спец. подгот.'!E2:E100, 2018, 'Тактико-спец. подгот.'!F2:F100)</f>
        <v>0</v>
      </c>
      <c r="F9">
        <f>SUMIF('Тактико-спец. подгот.'!E2:E100, 2019, 'Тактико-спец. подгот.'!F2:F100)</f>
        <v>0</v>
      </c>
      <c r="G9">
        <f>SUMIF('Тактико-спец. подгот.'!E2:E100, 2020, 'Тактико-спец. подгот.'!F2:F100)</f>
        <v>0</v>
      </c>
      <c r="H9">
        <f>SUMIF('Тактико-спец. подгот.'!E2:E100, 2021, 'Тактико-спец. подгот.'!F2:F100)</f>
        <v>0</v>
      </c>
      <c r="I9">
        <f>SUMIF('Тактико-спец. подгот.'!E2:E100, 2022, 'Тактико-спец. подгот.'!F2:F100)</f>
        <v>0</v>
      </c>
      <c r="J9">
        <f>SUMIF('Тактико-спец. подгот.'!E2:E100, 2023, 'Тактико-спец. подгот.'!F2:F100)</f>
        <v>0</v>
      </c>
      <c r="K9">
        <f>SUMIF('Тактико-спец. подгот.'!E2:E100, 2024, 'Тактико-спец. подгот.'!F2:F100)</f>
        <v>0</v>
      </c>
      <c r="L9">
        <f>SUMIF('Тактико-спец. подгот.'!E2:E100, 2025, 'Тактико-спец. подгот.'!F2:F100)</f>
        <v>0</v>
      </c>
    </row>
    <row r="10" spans="1:12" x14ac:dyDescent="0.25">
      <c r="A10" s="1" t="s">
        <v>20</v>
      </c>
      <c r="B10">
        <f>SUM('Физическая подгот.'!F2:F100)</f>
        <v>0</v>
      </c>
      <c r="C10">
        <f>SUMIF('Физическая подгот.'!E2:E100, 2016, 'Физическая подгот.'!F2:F100)</f>
        <v>0</v>
      </c>
      <c r="D10">
        <f>SUMIF('Физическая подгот.'!E2:E100, 2017, 'Физическая подгот.'!F2:F100)</f>
        <v>0</v>
      </c>
      <c r="E10">
        <f>SUMIF('Физическая подгот.'!E2:E100, 2018, 'Физическая подгот.'!F2:F100)</f>
        <v>0</v>
      </c>
      <c r="F10">
        <f>SUMIF('Физическая подгот.'!E2:E100, 2019, 'Физическая подгот.'!F2:F100)</f>
        <v>0</v>
      </c>
      <c r="G10">
        <f>SUMIF('Физическая подгот.'!E2:E100, 2020, 'Физическая подгот.'!F2:F100)</f>
        <v>0</v>
      </c>
      <c r="H10">
        <f>SUMIF('Физическая подгот.'!E2:E100, 2021, 'Физическая подгот.'!F2:F100)</f>
        <v>0</v>
      </c>
      <c r="I10">
        <f>SUMIF('Физическая подгот.'!E2:E100, 2022, 'Физическая подгот.'!F2:F100)</f>
        <v>0</v>
      </c>
      <c r="J10">
        <f>SUMIF('Физическая подгот.'!E2:E100, 2023, 'Физическая подгот.'!F2:F100)</f>
        <v>0</v>
      </c>
      <c r="K10">
        <f>SUMIF('Физическая подгот.'!E2:E100, 2024, 'Физическая подгот.'!F2:F100)</f>
        <v>0</v>
      </c>
      <c r="L10">
        <f>SUMIF('Физическая подгот.'!E2:E100, 2025, 'Физическая подгот.'!F2:F100)</f>
        <v>0</v>
      </c>
    </row>
  </sheetData>
  <hyperlinks>
    <hyperlink ref="A2" location="'Общедисциплины'!A1" display="Кафедра общеобразовательных дисциплин" xr:uid="{00000000-0004-0000-0000-000000000000}"/>
    <hyperlink ref="A3" location="'Общеюридические'!A1" display="Кафедра общеюридических дисциплин" xr:uid="{00000000-0004-0000-0000-000001000000}"/>
    <hyperlink ref="A4" location="'Уголовное право'!A1" display="Кафедра уголовного права и криминологии" xr:uid="{00000000-0004-0000-0000-000002000000}"/>
    <hyperlink ref="A5" location="'Уголовный процесс'!A1" display="Кафедра уголовного процесса и криминалистики" xr:uid="{00000000-0004-0000-0000-000003000000}"/>
    <hyperlink ref="A6" location="'Админ. право ОВД'!A1" display="Кафедра административного права и административной деятельности ОВД" xr:uid="{00000000-0004-0000-0000-000004000000}"/>
    <hyperlink ref="A7" location="'Безопасность транспорта'!A1" display="Кафедра организации безопасности на объектах транспорта" xr:uid="{00000000-0004-0000-0000-000005000000}"/>
    <hyperlink ref="A8" location="'Психологическая подгот.'!A1" display="Кафедра профессионально-психологической подготовки" xr:uid="{00000000-0004-0000-0000-000006000000}"/>
    <hyperlink ref="A9" location="'Тактико-спец. подгот.'!A1" display="Кафедра тактико-специальной подготовки" xr:uid="{00000000-0004-0000-0000-000007000000}"/>
    <hyperlink ref="A10" location="'Физическая подгот.'!A1" display="Кафедра физической подготовки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"/>
  <sheetViews>
    <sheetView workbookViewId="0"/>
  </sheetViews>
  <sheetFormatPr defaultRowHeight="15" x14ac:dyDescent="0.25"/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2"/>
  <sheetViews>
    <sheetView workbookViewId="0">
      <selection activeCell="A11" sqref="A11"/>
    </sheetView>
  </sheetViews>
  <sheetFormatPr defaultRowHeight="15" x14ac:dyDescent="0.25"/>
  <cols>
    <col min="1" max="1" width="32.140625" customWidth="1"/>
    <col min="2" max="2" width="32.42578125" customWidth="1"/>
    <col min="3" max="3" width="33.42578125" customWidth="1"/>
    <col min="4" max="4" width="20.28515625" customWidth="1"/>
    <col min="5" max="5" width="18.7109375" customWidth="1"/>
    <col min="6" max="6" width="15.42578125" customWidth="1"/>
  </cols>
  <sheetData>
    <row r="1" spans="1:6" x14ac:dyDescent="0.25">
      <c r="A1" s="3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3" t="s">
        <v>26</v>
      </c>
    </row>
    <row r="2" spans="1:6" ht="45" x14ac:dyDescent="0.25">
      <c r="A2" s="4" t="s">
        <v>27</v>
      </c>
      <c r="B2" s="4" t="s">
        <v>28</v>
      </c>
      <c r="C2" s="5" t="s">
        <v>29</v>
      </c>
      <c r="D2" s="4" t="s">
        <v>30</v>
      </c>
      <c r="E2" s="6">
        <v>2014</v>
      </c>
      <c r="F2" s="6">
        <v>1</v>
      </c>
    </row>
    <row r="3" spans="1:6" ht="45" x14ac:dyDescent="0.25">
      <c r="A3" s="4"/>
      <c r="B3" s="4" t="s">
        <v>33</v>
      </c>
      <c r="C3" s="5" t="s">
        <v>31</v>
      </c>
      <c r="D3" s="4" t="s">
        <v>32</v>
      </c>
      <c r="E3" s="6">
        <v>2011</v>
      </c>
      <c r="F3" s="6">
        <v>1</v>
      </c>
    </row>
    <row r="4" spans="1:6" ht="45" x14ac:dyDescent="0.25">
      <c r="A4" s="4"/>
      <c r="B4" s="4" t="s">
        <v>34</v>
      </c>
      <c r="C4" s="5" t="s">
        <v>35</v>
      </c>
      <c r="D4" s="4" t="s">
        <v>36</v>
      </c>
      <c r="E4" s="6">
        <v>2007</v>
      </c>
      <c r="F4" s="6">
        <v>1</v>
      </c>
    </row>
    <row r="5" spans="1:6" ht="45" x14ac:dyDescent="0.25">
      <c r="A5" s="4" t="s">
        <v>37</v>
      </c>
      <c r="B5" s="4" t="s">
        <v>38</v>
      </c>
      <c r="C5" s="5" t="s">
        <v>40</v>
      </c>
      <c r="D5" s="4" t="s">
        <v>39</v>
      </c>
      <c r="E5" s="6">
        <v>2013</v>
      </c>
      <c r="F5" s="6">
        <v>1</v>
      </c>
    </row>
    <row r="6" spans="1:6" ht="75" x14ac:dyDescent="0.25">
      <c r="A6" s="3"/>
      <c r="B6" s="3" t="s">
        <v>41</v>
      </c>
      <c r="C6" s="7" t="s">
        <v>43</v>
      </c>
      <c r="D6" s="3" t="s">
        <v>42</v>
      </c>
      <c r="E6" s="8">
        <v>2015</v>
      </c>
      <c r="F6" s="8">
        <v>1</v>
      </c>
    </row>
    <row r="7" spans="1:6" ht="45" x14ac:dyDescent="0.25">
      <c r="A7" s="3" t="s">
        <v>44</v>
      </c>
      <c r="B7" s="3" t="s">
        <v>45</v>
      </c>
      <c r="C7" s="7" t="s">
        <v>46</v>
      </c>
      <c r="D7" s="3" t="s">
        <v>47</v>
      </c>
      <c r="E7" s="3">
        <v>2004</v>
      </c>
      <c r="F7" s="3">
        <v>1</v>
      </c>
    </row>
    <row r="8" spans="1:6" ht="45" x14ac:dyDescent="0.25">
      <c r="A8" s="3"/>
      <c r="B8" s="3" t="s">
        <v>50</v>
      </c>
      <c r="C8" s="7" t="s">
        <v>48</v>
      </c>
      <c r="D8" s="3" t="s">
        <v>49</v>
      </c>
      <c r="E8" s="3">
        <v>2015</v>
      </c>
      <c r="F8" s="3">
        <v>1</v>
      </c>
    </row>
    <row r="9" spans="1:6" ht="45" x14ac:dyDescent="0.25">
      <c r="A9" s="3" t="s">
        <v>51</v>
      </c>
      <c r="B9" s="3" t="s">
        <v>52</v>
      </c>
      <c r="C9" s="7" t="s">
        <v>53</v>
      </c>
      <c r="D9" s="3" t="s">
        <v>54</v>
      </c>
      <c r="E9" s="3">
        <v>2018</v>
      </c>
      <c r="F9" s="3">
        <v>1</v>
      </c>
    </row>
    <row r="10" spans="1:6" ht="60" x14ac:dyDescent="0.25">
      <c r="A10" s="9" t="s">
        <v>55</v>
      </c>
      <c r="B10" s="3" t="s">
        <v>56</v>
      </c>
      <c r="C10" s="7" t="s">
        <v>57</v>
      </c>
      <c r="D10" s="3" t="s">
        <v>58</v>
      </c>
      <c r="E10" s="3">
        <v>2017</v>
      </c>
      <c r="F10" s="3">
        <v>1</v>
      </c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</sheetData>
  <hyperlinks>
    <hyperlink ref="C2" r:id="rId1" xr:uid="{06626323-D186-433A-B2BC-16F590234C18}"/>
    <hyperlink ref="C3" r:id="rId2" xr:uid="{2403C8FC-626D-4926-AC49-FC1FD1015EBC}"/>
    <hyperlink ref="C4" r:id="rId3" xr:uid="{74B8C038-0272-43F5-927C-29C2FCE7A9D8}"/>
    <hyperlink ref="C5" r:id="rId4" xr:uid="{3F1FB453-83F8-48EB-9DEF-F75528CBBE0E}"/>
    <hyperlink ref="C6" r:id="rId5" xr:uid="{C91B9FD7-A871-4C73-995E-0AE59DFE58DD}"/>
    <hyperlink ref="C7" r:id="rId6" xr:uid="{1E0F602B-0463-4980-9A6B-BA5CE6666DA0}"/>
    <hyperlink ref="C8" r:id="rId7" xr:uid="{7F615527-598E-4075-9553-E2E6FED605F9}"/>
    <hyperlink ref="C9" r:id="rId8" xr:uid="{8EE77E51-4F3D-4C5D-A5C8-1686D5969A0F}"/>
    <hyperlink ref="C10" r:id="rId9" xr:uid="{52F3D317-CA6D-4DAD-AB14-340B71FE22F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"/>
  <sheetViews>
    <sheetView workbookViewId="0"/>
  </sheetViews>
  <sheetFormatPr defaultRowHeight="15" x14ac:dyDescent="0.25"/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"/>
  <sheetViews>
    <sheetView workbookViewId="0"/>
  </sheetViews>
  <sheetFormatPr defaultRowHeight="15" x14ac:dyDescent="0.25"/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"/>
  <sheetViews>
    <sheetView workbookViewId="0"/>
  </sheetViews>
  <sheetFormatPr defaultRowHeight="15" x14ac:dyDescent="0.25"/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"/>
  <sheetViews>
    <sheetView workbookViewId="0"/>
  </sheetViews>
  <sheetFormatPr defaultRowHeight="15" x14ac:dyDescent="0.25"/>
  <cols>
    <col min="1" max="1" width="53.5703125" customWidth="1"/>
  </cols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"/>
  <sheetViews>
    <sheetView workbookViewId="0"/>
  </sheetViews>
  <sheetFormatPr defaultRowHeight="15" x14ac:dyDescent="0.25"/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"/>
  <sheetViews>
    <sheetView workbookViewId="0"/>
  </sheetViews>
  <sheetFormatPr defaultRowHeight="15" x14ac:dyDescent="0.25"/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"/>
  <sheetViews>
    <sheetView workbookViewId="0"/>
  </sheetViews>
  <sheetFormatPr defaultRowHeight="15" x14ac:dyDescent="0.25"/>
  <sheetData>
    <row r="1" spans="1:6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Свод</vt:lpstr>
      <vt:lpstr>Общедисциплины</vt:lpstr>
      <vt:lpstr>Общеюридические</vt:lpstr>
      <vt:lpstr>Уголовное право</vt:lpstr>
      <vt:lpstr>Уголовный процесс</vt:lpstr>
      <vt:lpstr>Админ. право ОВД</vt:lpstr>
      <vt:lpstr>Безопасность транспорта</vt:lpstr>
      <vt:lpstr>Психологическая подгот.</vt:lpstr>
      <vt:lpstr>Тактико-спец. подгот.</vt:lpstr>
      <vt:lpstr>Физическая подгот.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2025-02-25T12:38:49Z</dcterms:created>
  <dcterms:modified xsi:type="dcterms:W3CDTF">2025-02-28T13:18:25Z</dcterms:modified>
</cp:coreProperties>
</file>